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yz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  <sz val="9"/>
    </font>
  </fonts>
  <fills count="4">
    <fill>
      <patternFill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9C4"/>
        <bgColor rgb="FFFFF9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3" borderId="1" pivotButton="0" quotePrefix="0" xfId="0"/>
    <xf numFmtId="0" fontId="2" fillId="0" borderId="0" pivotButton="0" quotePrefix="0" xfId="0"/>
    <xf numFmtId="164" fontId="0" fillId="0" borderId="1" pivotButton="0" quotePrefix="0" xfId="0"/>
    <xf numFmtId="164" fontId="0" fillId="3" borderId="1" pivotButton="0" quotePrefix="0" xfId="0"/>
    <xf numFmtId="10" fontId="0" fillId="3" borderId="1" pivotButton="0" quotePrefix="0" xfId="0"/>
    <xf numFmtId="164" fontId="0" fillId="0" borderId="0" pivotButton="0" quotePrefix="0" xfId="0"/>
    <xf numFmtId="1" fontId="0" fillId="3" borderId="1" pivotButton="0" quotePrefix="0" xfId="0"/>
    <xf numFmtId="2" fontId="0" fillId="0" borderId="0" pivotButton="0" quotePrefix="0" xfId="0"/>
    <xf numFmtId="10" fontId="0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</cols>
  <sheetData>
    <row r="1">
      <c r="A1" s="1" t="inlineStr">
        <is>
          <t>Rental Property Cash Flow Analyzer (Florida) — GHC Funding</t>
        </is>
      </c>
    </row>
    <row r="3">
      <c r="A3" s="2" t="inlineStr">
        <is>
          <t>PROPERTY &amp; PURCHASE INPUTS</t>
        </is>
      </c>
      <c r="D3" s="2" t="inlineStr">
        <is>
          <t>DERIVED CALCULATIONS</t>
        </is>
      </c>
    </row>
    <row r="4">
      <c r="A4" t="inlineStr">
        <is>
          <t>Property Address</t>
        </is>
      </c>
      <c r="B4" s="3" t="inlineStr">
        <is>
          <t>123 Example Ave</t>
        </is>
      </c>
      <c r="C4" s="4" t="inlineStr">
        <is>
          <t>Total Project Cost</t>
        </is>
      </c>
      <c r="D4" s="5">
        <f>B6+B7+B9</f>
        <v/>
      </c>
    </row>
    <row r="5">
      <c r="A5" t="inlineStr">
        <is>
          <t>City / ZIP</t>
        </is>
      </c>
      <c r="B5" s="3" t="inlineStr">
        <is>
          <t>Orlando, FL 32817</t>
        </is>
      </c>
      <c r="C5" s="4" t="inlineStr">
        <is>
          <t>Down Payment $</t>
        </is>
      </c>
      <c r="D5" s="5">
        <f>B6*B8</f>
        <v/>
      </c>
    </row>
    <row r="6">
      <c r="A6" t="inlineStr">
        <is>
          <t>Purchase Price</t>
        </is>
      </c>
      <c r="B6" s="6" t="n">
        <v>330000</v>
      </c>
      <c r="C6" s="4" t="inlineStr">
        <is>
          <t>Loan Amount</t>
        </is>
      </c>
      <c r="D6" s="5">
        <f>B6-B6*B8</f>
        <v/>
      </c>
    </row>
    <row r="7">
      <c r="A7" t="inlineStr">
        <is>
          <t>Closing Costs (est.)</t>
        </is>
      </c>
      <c r="B7" s="6" t="n">
        <v>6000</v>
      </c>
      <c r="C7" s="4" t="inlineStr">
        <is>
          <t>Points / Origination $</t>
        </is>
      </c>
      <c r="D7" s="5">
        <f>D6*B17</f>
        <v/>
      </c>
    </row>
    <row r="8">
      <c r="A8" t="inlineStr">
        <is>
          <t>Down Payment (%)</t>
        </is>
      </c>
      <c r="B8" s="7" t="n">
        <v>0.25</v>
      </c>
      <c r="C8" s="4" t="inlineStr">
        <is>
          <t>Monthly P&amp;I Payment</t>
        </is>
      </c>
      <c r="D8" s="5">
        <f>-PMT(B14/12,B15*12,D6)</f>
        <v/>
      </c>
    </row>
    <row r="9">
      <c r="A9" t="inlineStr">
        <is>
          <t>Renovation Budget (if any)</t>
        </is>
      </c>
      <c r="B9" s="6" t="n">
        <v>15000</v>
      </c>
      <c r="C9" s="4" t="inlineStr">
        <is>
          <t>Annual Debt Service</t>
        </is>
      </c>
      <c r="D9" s="5">
        <f>D8*12</f>
        <v/>
      </c>
    </row>
    <row r="10">
      <c r="A10" t="inlineStr">
        <is>
          <t>Monthly Rent (Gross)</t>
        </is>
      </c>
      <c r="B10" s="6" t="n">
        <v>2600</v>
      </c>
    </row>
    <row r="11">
      <c r="A11" t="inlineStr">
        <is>
          <t>Other Monthly Income</t>
        </is>
      </c>
      <c r="B11" s="6" t="n">
        <v>0</v>
      </c>
      <c r="D11" s="2" t="inlineStr">
        <is>
          <t>CASH FLOW &amp; RETURNS</t>
        </is>
      </c>
    </row>
    <row r="12">
      <c r="C12" s="4" t="inlineStr">
        <is>
          <t>Gross Scheduled Rent (Monthly)</t>
        </is>
      </c>
      <c r="D12" s="8">
        <f>B10+B11</f>
        <v/>
      </c>
    </row>
    <row r="13">
      <c r="A13" s="2" t="inlineStr">
        <is>
          <t>FINANCING INPUTS</t>
        </is>
      </c>
      <c r="C13" s="4" t="inlineStr">
        <is>
          <t>Vacancy (Monthly)</t>
        </is>
      </c>
      <c r="D13" s="8">
        <f>D12*B20</f>
        <v/>
      </c>
    </row>
    <row r="14">
      <c r="A14" t="inlineStr">
        <is>
          <t>Interest Rate (Annual)</t>
        </is>
      </c>
      <c r="B14" s="7" t="n">
        <v>0.07000000000000001</v>
      </c>
      <c r="C14" s="4" t="inlineStr">
        <is>
          <t>Effective Gross Income (Monthly)</t>
        </is>
      </c>
      <c r="D14" s="8">
        <f>D12-D13</f>
        <v/>
      </c>
    </row>
    <row r="15">
      <c r="A15" t="inlineStr">
        <is>
          <t>Amortization (Years)</t>
        </is>
      </c>
      <c r="B15" s="9" t="n">
        <v>30</v>
      </c>
      <c r="C15" s="4" t="inlineStr">
        <is>
          <t>Operating Expenses (Monthly)</t>
        </is>
      </c>
      <c r="D15" s="8">
        <f>(B21/12)+(B22/12)+B23+B24+(B25*D12)+(B26*D12)+B27</f>
        <v/>
      </c>
    </row>
    <row r="16">
      <c r="A16" t="inlineStr">
        <is>
          <t>Loan Term (Years)</t>
        </is>
      </c>
      <c r="B16" s="9" t="n">
        <v>30</v>
      </c>
      <c r="C16" s="4" t="inlineStr">
        <is>
          <t>Net Operating Income (Monthly)</t>
        </is>
      </c>
      <c r="D16" s="8">
        <f>D14-D15</f>
        <v/>
      </c>
    </row>
    <row r="17">
      <c r="A17" t="inlineStr">
        <is>
          <t>Points / Origination (as % of Loan)</t>
        </is>
      </c>
      <c r="B17" s="7" t="n">
        <v>0.01</v>
      </c>
      <c r="C17" s="4" t="inlineStr">
        <is>
          <t>Net Operating Income (Annual)</t>
        </is>
      </c>
      <c r="D17" s="8">
        <f>D16*12</f>
        <v/>
      </c>
    </row>
    <row r="18">
      <c r="C18" s="4" t="inlineStr">
        <is>
          <t>Cash Flow Before Taxes (Annual)</t>
        </is>
      </c>
      <c r="D18" s="8">
        <f>D17-D9</f>
        <v/>
      </c>
    </row>
    <row r="19">
      <c r="A19" s="2" t="inlineStr">
        <is>
          <t>OPERATING ASSUMPTIONS</t>
        </is>
      </c>
      <c r="C19" s="4" t="inlineStr">
        <is>
          <t>DSCR</t>
        </is>
      </c>
      <c r="D19" s="10">
        <f>IF(D9=0,0,D17/D9)</f>
        <v/>
      </c>
    </row>
    <row r="20">
      <c r="A20" t="inlineStr">
        <is>
          <t>Vacancy Rate</t>
        </is>
      </c>
      <c r="B20" s="7" t="n">
        <v>0.08</v>
      </c>
      <c r="C20" s="4" t="inlineStr">
        <is>
          <t>Cap Rate</t>
        </is>
      </c>
      <c r="D20" s="11">
        <f>IF(B6=0,0,D17/B6)</f>
        <v/>
      </c>
    </row>
    <row r="21">
      <c r="A21" t="inlineStr">
        <is>
          <t>Property Taxes (Annual)</t>
        </is>
      </c>
      <c r="B21" s="6" t="n">
        <v>4200</v>
      </c>
      <c r="C21" s="4" t="inlineStr">
        <is>
          <t>Cash-on-Cash Return</t>
        </is>
      </c>
      <c r="D21" s="11">
        <f>IF((D5+B7+D7+B9)=0,0,D18/(D5+B7+D7+B9))</f>
        <v/>
      </c>
    </row>
    <row r="22">
      <c r="A22" t="inlineStr">
        <is>
          <t>Insurance (Annual)</t>
        </is>
      </c>
      <c r="B22" s="6" t="n">
        <v>1200</v>
      </c>
    </row>
    <row r="23">
      <c r="A23" t="inlineStr">
        <is>
          <t>HOA (Monthly)</t>
        </is>
      </c>
      <c r="B23" s="6" t="n">
        <v>0</v>
      </c>
    </row>
    <row r="24">
      <c r="A24" t="inlineStr">
        <is>
          <t>Landlord-Paid Utilities (Monthly)</t>
        </is>
      </c>
      <c r="B24" s="6" t="n">
        <v>0</v>
      </c>
    </row>
    <row r="25">
      <c r="A25" t="inlineStr">
        <is>
          <t>Repairs &amp; CapEx (% of Rent)</t>
        </is>
      </c>
      <c r="B25" s="7" t="n">
        <v>0.05</v>
      </c>
    </row>
    <row r="26">
      <c r="A26" t="inlineStr">
        <is>
          <t>Property Management (% of Rent)</t>
        </is>
      </c>
      <c r="B26" s="7" t="n">
        <v>0.08</v>
      </c>
    </row>
    <row r="27">
      <c r="A27" t="inlineStr">
        <is>
          <t>Other Operating (Monthly)</t>
        </is>
      </c>
      <c r="B27" s="6" t="n">
        <v>0</v>
      </c>
    </row>
    <row r="29">
      <c r="A29" s="12" t="inlineStr">
        <is>
          <t>GHC Funding — DSCR • SBA 7a • SBA 504 • Bridge • Alternative Real Estate Financing | 833-572-4327 | www.ghcfunding.com</t>
        </is>
      </c>
    </row>
  </sheetData>
  <mergeCells count="2">
    <mergeCell ref="A1:H1"/>
    <mergeCell ref="A29:H29"/>
  </mergeCells>
  <dataValidations count="6">
    <dataValidation sqref="B8" showErrorMessage="1" showInputMessage="1" allowBlank="1" type="decimal" operator="between">
      <formula1>0</formula1>
      <formula2>1</formula2>
    </dataValidation>
    <dataValidation sqref="B14" showErrorMessage="1" showInputMessage="1" allowBlank="1" type="decimal" operator="between">
      <formula1>0</formula1>
      <formula2>1</formula2>
    </dataValidation>
    <dataValidation sqref="B17" showErrorMessage="1" showInputMessage="1" allowBlank="1" type="decimal" operator="between">
      <formula1>0</formula1>
      <formula2>1</formula2>
    </dataValidation>
    <dataValidation sqref="B20" showErrorMessage="1" showInputMessage="1" allowBlank="1" type="decimal" operator="between">
      <formula1>0</formula1>
      <formula2>1</formula2>
    </dataValidation>
    <dataValidation sqref="B25" showErrorMessage="1" showInputMessage="1" allowBlank="1" type="decimal" operator="between">
      <formula1>0</formula1>
      <formula2>1</formula2>
    </dataValidation>
    <dataValidation sqref="B26" showErrorMessage="1" showInputMessage="1" allowBlank="1" type="decimal" operator="between">
      <formula1>0</formula1>
      <formula2>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How to Use This Analyzer (Florida) — GHC Funding</t>
        </is>
      </c>
    </row>
    <row r="3">
      <c r="A3" s="13" t="inlineStr">
        <is>
          <t>1) Fill yellow cells on the Analyzer sheet (purchase, rent, expenses, and financing).
2) The model calculates NOI, DSCR, Cap Rate, and Cash-on-Cash automatically.
3) Adjust Vacancy, Management, and Repairs percentages to stress-test cash flow.
4) For value-add deals, include a Renovation Budget; points/origination is captured as a % of the loan.
5) Use results to assess whether DSCR ≥ 1.20x and Cash-on-Cash meets your target.
Florida Tips:
• Account for insurance and flood risk in coastal ZIPs (e.g., 33139, 34102, 33931).
• Review local STR rules if using Airbnb/short-term strategies.
Partner with GHC Funding:
• DSCR Loans, SBA 7a, SBA 504, Bridge &amp; Alternative Real Estate Financing.
• Call 833-572-4327 or visit www.ghcfunding.com to get prequalified.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2025-10-29T03:20:47Z</dcterms:created>
  <dcterms:modified xmlns:dcterms="http://purl.org/dc/terms/" xmlns:xsi="http://www.w3.org/2001/XMLSchema-instance" xsi:type="dcterms:W3CDTF">2025-10-29T03:20:47Z</dcterms:modified>
</cp:coreProperties>
</file>